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3057405A2C045C49AA443CFFCE1616E" descr="榨水车"/>
        <xdr:cNvPicPr/>
      </xdr:nvPicPr>
      <xdr:blipFill>
        <a:blip r:embed="rId1"/>
        <a:stretch>
          <a:fillRect/>
        </a:stretch>
      </xdr:blipFill>
      <xdr:spPr>
        <a:xfrm>
          <a:off x="0" y="0"/>
          <a:ext cx="6038850" cy="7867650"/>
        </a:xfrm>
        <a:prstGeom prst="rect">
          <a:avLst/>
        </a:prstGeom>
      </xdr:spPr>
    </xdr:pic>
  </etc:cellImage>
  <etc:cellImage>
    <xdr:pic>
      <xdr:nvPicPr>
        <xdr:cNvPr id="3" name="ID_92E347F732A849D2A9B9C6B3E99283A0" descr="撮箕"/>
        <xdr:cNvPicPr/>
      </xdr:nvPicPr>
      <xdr:blipFill>
        <a:blip r:embed="rId2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4" name="ID_BC08E77D8F3843FD95F0FAF0B1416C92" descr="肥皂"/>
        <xdr:cNvPicPr/>
      </xdr:nvPicPr>
      <xdr:blipFill>
        <a:blip r:embed="rId3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5" name="ID_3C844FDD402A4838AE8E8F838D184321" descr="拖把"/>
        <xdr:cNvPicPr/>
      </xdr:nvPicPr>
      <xdr:blipFill>
        <a:blip r:embed="rId4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6" name="ID_AF7913C10B274EB88B2D602085C9FB1C" descr="撮箕"/>
        <xdr:cNvPicPr/>
      </xdr:nvPicPr>
      <xdr:blipFill>
        <a:blip r:embed="rId2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7" name="ID_FA764A785F044E028878DA8C42385658" descr="肥皂"/>
        <xdr:cNvPicPr/>
      </xdr:nvPicPr>
      <xdr:blipFill>
        <a:blip r:embed="rId3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8" name="ID_8A05F787908D4748A0C17B8742C23B26" descr="撮箕"/>
        <xdr:cNvPicPr/>
      </xdr:nvPicPr>
      <xdr:blipFill>
        <a:blip r:embed="rId2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9" name="ID_301FB49BB6AB467E9D88411800A345E3" descr="橡胶手套"/>
        <xdr:cNvPicPr/>
      </xdr:nvPicPr>
      <xdr:blipFill>
        <a:blip r:embed="rId5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10" name="ID_D9C2CEDBB34E40BD97BE1DB00E78B739" descr="抽纸"/>
        <xdr:cNvPicPr/>
      </xdr:nvPicPr>
      <xdr:blipFill>
        <a:blip r:embed="rId6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11" name="ID_DFF9E9D10FCC4568ABFFE626D1F9318D" descr="撮箕"/>
        <xdr:cNvPicPr/>
      </xdr:nvPicPr>
      <xdr:blipFill>
        <a:blip r:embed="rId2"/>
        <a:stretch>
          <a:fillRect/>
        </a:stretch>
      </xdr:blipFill>
      <xdr:spPr>
        <a:xfrm>
          <a:off x="0" y="0"/>
          <a:ext cx="6576695" cy="10058400"/>
        </a:xfrm>
        <a:prstGeom prst="rect">
          <a:avLst/>
        </a:prstGeom>
      </xdr:spPr>
    </xdr:pic>
  </etc:cellImage>
  <etc:cellImage>
    <xdr:pic>
      <xdr:nvPicPr>
        <xdr:cNvPr id="12" name="ID_CC2F06595000426CBDD29F5E661495C0" descr="cb73bf7f-0532-47c0-a6d9-424f03425daf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65766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<sst xmlns="http://schemas.openxmlformats.org/spreadsheetml/2006/main" count="89" uniqueCount="64">
  <si>
    <t>医院洗洁用品清单</t>
  </si>
  <si>
    <t>序 号</t>
  </si>
  <si>
    <t>物料名称</t>
  </si>
  <si>
    <t>规格（参考图片）</t>
  </si>
  <si>
    <t>单位</t>
  </si>
  <si>
    <t>预估使用量</t>
  </si>
  <si>
    <t>单价最高限价</t>
  </si>
  <si>
    <t>合计</t>
  </si>
  <si>
    <t>小毛巾</t>
  </si>
  <si>
    <t>34*34mm</t>
  </si>
  <si>
    <t>条</t>
  </si>
  <si>
    <t>卫生纸</t>
  </si>
  <si>
    <t>包</t>
  </si>
  <si>
    <t>纸杯</t>
  </si>
  <si>
    <t>240ml</t>
  </si>
  <si>
    <t>个</t>
  </si>
  <si>
    <t>扫把</t>
  </si>
  <si>
    <t>450*280*530mm</t>
  </si>
  <si>
    <t>把</t>
  </si>
  <si>
    <t>洗衣粉</t>
  </si>
  <si>
    <t>20包/件</t>
  </si>
  <si>
    <t>垃圾桶</t>
  </si>
  <si>
    <t>505*427*342mm</t>
  </si>
  <si>
    <t>灭害灵</t>
  </si>
  <si>
    <t>瓶</t>
  </si>
  <si>
    <t>清洁手套</t>
  </si>
  <si>
    <t>纸巾</t>
  </si>
  <si>
    <t>盒</t>
  </si>
  <si>
    <t>竹筷</t>
  </si>
  <si>
    <t>10双/包</t>
  </si>
  <si>
    <t>塑料袋</t>
  </si>
  <si>
    <t>毛巾</t>
  </si>
  <si>
    <t>75*34mm</t>
  </si>
  <si>
    <t>小雕皂</t>
  </si>
  <si>
    <t>塑料盆</t>
  </si>
  <si>
    <t>不锈钢大碗</t>
  </si>
  <si>
    <t>18cm</t>
  </si>
  <si>
    <t>喷壶</t>
  </si>
  <si>
    <t>塑料长刷</t>
  </si>
  <si>
    <t>去污粉</t>
  </si>
  <si>
    <t>500g</t>
  </si>
  <si>
    <t>袋</t>
  </si>
  <si>
    <t>拖把</t>
  </si>
  <si>
    <t>字纸箩</t>
  </si>
  <si>
    <t>塑料小桶</t>
  </si>
  <si>
    <t>23*20mm</t>
  </si>
  <si>
    <t>测压式双桶榨水车</t>
  </si>
  <si>
    <t>洗洁精</t>
  </si>
  <si>
    <t>立白 408g</t>
  </si>
  <si>
    <t>塑料撮箕</t>
  </si>
  <si>
    <t>春城皂</t>
  </si>
  <si>
    <t>两轮移动垃圾桶</t>
  </si>
  <si>
    <t>100L</t>
  </si>
  <si>
    <t>塑料方筛</t>
  </si>
  <si>
    <t>32*42mm</t>
  </si>
  <si>
    <t>塑料中桶</t>
  </si>
  <si>
    <t>30*18mm</t>
  </si>
  <si>
    <t>清洁球</t>
  </si>
  <si>
    <t>草酸</t>
  </si>
  <si>
    <t>500L</t>
  </si>
  <si>
    <t>凤尾扫把</t>
  </si>
  <si>
    <t>痰盂刷</t>
  </si>
  <si>
    <t>大盆</t>
  </si>
  <si>
    <t>∅35mm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</si>
</sst>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G4" sqref="F4:G4"/>
    </sheetView>
  </sheetViews>
  <sheetFormatPr defaultColWidth="9" defaultRowHeight="22.5" outlineLevelCol="6"/>
  <cols>
    <col min="1" max="1" width="10.25" style="1" customWidth="1"/>
    <col min="2" max="2" width="22.875" customWidth="1"/>
    <col min="3" max="3" width="27.875" customWidth="1"/>
    <col min="4" max="4" width="10.75" customWidth="1"/>
    <col min="5" max="5" width="15" customWidth="1"/>
    <col min="6" max="6" width="16.875" customWidth="1"/>
    <col min="7" max="7" width="10.375" style="2"/>
  </cols>
  <sheetData>
    <row r="1" ht="33" customHeight="1" spans="2:6">
      <c r="B1" s="1" t="s">
        <v>0</v>
      </c>
      <c r="C1" s="1"/>
      <c r="D1" s="1"/>
      <c r="E1" s="1"/>
      <c r="F1" s="1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>
      <c r="A3" s="6">
        <f t="shared" ref="A3:A21" si="0">ROW(A1)</f>
        <v>1</v>
      </c>
      <c r="B3" s="7" t="s">
        <v>8</v>
      </c>
      <c r="C3" s="7" t="s">
        <v>9</v>
      </c>
      <c r="D3" s="7" t="s">
        <v>10</v>
      </c>
      <c r="E3" s="8">
        <v>760</v>
      </c>
      <c r="F3" s="8">
        <v>5</v>
      </c>
      <c r="G3" s="9">
        <f t="shared" ref="G3:G18" si="1">PRODUCT(E3*F3)</f>
        <v>3800</v>
      </c>
    </row>
    <row r="4" ht="110.1" spans="1:7">
      <c r="A4" s="6">
        <f t="shared" si="0"/>
        <v>2</v>
      </c>
      <c r="B4" s="7" t="s">
        <v>11</v>
      </c>
      <c r="C4" s="7" t="str">
        <f>_xlfn.DISPIMG("ID_CC2F06595000426CBDD29F5E661495C0",1)</f>
        <v>=DISPIMG("ID_CC2F06595000426CBDD29F5E661495C0",1)</v>
      </c>
      <c r="D4" s="7" t="s">
        <v>12</v>
      </c>
      <c r="E4" s="8">
        <v>750</v>
      </c>
      <c r="F4" s="8">
        <v>2</v>
      </c>
      <c r="G4" s="9">
        <f t="shared" si="1"/>
        <v>1500</v>
      </c>
    </row>
    <row r="5" spans="1:7">
      <c r="A5" s="6">
        <f t="shared" si="0"/>
        <v>3</v>
      </c>
      <c r="B5" s="7" t="s">
        <v>13</v>
      </c>
      <c r="C5" s="7" t="s">
        <v>14</v>
      </c>
      <c r="D5" s="7" t="s">
        <v>15</v>
      </c>
      <c r="E5" s="8">
        <v>7900</v>
      </c>
      <c r="F5" s="8">
        <v>0.06</v>
      </c>
      <c r="G5" s="9">
        <f t="shared" si="1"/>
        <v>474</v>
      </c>
    </row>
    <row r="6" spans="1:7">
      <c r="A6" s="6">
        <f t="shared" si="0"/>
        <v>4</v>
      </c>
      <c r="B6" s="7" t="s">
        <v>16</v>
      </c>
      <c r="C6" s="7" t="s">
        <v>17</v>
      </c>
      <c r="D6" s="7" t="s">
        <v>18</v>
      </c>
      <c r="E6" s="8">
        <v>120</v>
      </c>
      <c r="F6" s="8">
        <v>5.17</v>
      </c>
      <c r="G6" s="9">
        <f t="shared" si="1"/>
        <v>620.4</v>
      </c>
    </row>
    <row r="7" spans="1:7">
      <c r="A7" s="6">
        <f t="shared" si="0"/>
        <v>5</v>
      </c>
      <c r="B7" s="7" t="s">
        <v>19</v>
      </c>
      <c r="C7" s="7" t="s">
        <v>20</v>
      </c>
      <c r="D7" s="7" t="s">
        <v>12</v>
      </c>
      <c r="E7" s="8">
        <v>1500</v>
      </c>
      <c r="F7" s="8">
        <v>2.65</v>
      </c>
      <c r="G7" s="9">
        <f t="shared" si="1"/>
        <v>3975</v>
      </c>
    </row>
    <row r="8" spans="1:7">
      <c r="A8" s="6">
        <f t="shared" si="0"/>
        <v>6</v>
      </c>
      <c r="B8" s="7" t="s">
        <v>21</v>
      </c>
      <c r="C8" s="7" t="s">
        <v>22</v>
      </c>
      <c r="D8" s="7" t="s">
        <v>15</v>
      </c>
      <c r="E8" s="8">
        <v>20</v>
      </c>
      <c r="F8" s="8">
        <v>95</v>
      </c>
      <c r="G8" s="9">
        <f t="shared" si="1"/>
        <v>1900</v>
      </c>
    </row>
    <row r="9" spans="1:7">
      <c r="A9" s="6">
        <f t="shared" si="0"/>
        <v>7</v>
      </c>
      <c r="B9" s="7" t="s">
        <v>23</v>
      </c>
      <c r="C9" s="7"/>
      <c r="D9" s="7" t="s">
        <v>24</v>
      </c>
      <c r="E9" s="8">
        <v>10</v>
      </c>
      <c r="F9" s="8">
        <v>10</v>
      </c>
      <c r="G9" s="9">
        <f t="shared" si="1"/>
        <v>100</v>
      </c>
    </row>
    <row r="10" ht="137" customHeight="1" spans="1:7">
      <c r="A10" s="6">
        <f t="shared" si="0"/>
        <v>8</v>
      </c>
      <c r="B10" s="7" t="s">
        <v>25</v>
      </c>
      <c r="C10" s="7" t="str">
        <f>_xlfn.DISPIMG("ID_301FB49BB6AB467E9D88411800A345E3",1)</f>
        <v>=DISPIMG("ID_301FB49BB6AB467E9D88411800A345E3",1)</v>
      </c>
      <c r="D10" s="7" t="s">
        <v>12</v>
      </c>
      <c r="E10" s="8">
        <v>800</v>
      </c>
      <c r="F10" s="8">
        <v>4.7</v>
      </c>
      <c r="G10" s="9">
        <f t="shared" si="1"/>
        <v>3760</v>
      </c>
    </row>
    <row r="11" ht="254.55" spans="1:7">
      <c r="A11" s="6">
        <f t="shared" si="0"/>
        <v>9</v>
      </c>
      <c r="B11" s="7" t="s">
        <v>26</v>
      </c>
      <c r="C11" s="7" t="str">
        <f>_xlfn.DISPIMG("ID_D9C2CEDBB34E40BD97BE1DB00E78B739",1)</f>
        <v>=DISPIMG("ID_D9C2CEDBB34E40BD97BE1DB00E78B739",1)</v>
      </c>
      <c r="D11" s="7" t="s">
        <v>27</v>
      </c>
      <c r="E11" s="8">
        <v>600</v>
      </c>
      <c r="F11" s="8">
        <v>3.5</v>
      </c>
      <c r="G11" s="9">
        <f t="shared" si="1"/>
        <v>2100</v>
      </c>
    </row>
    <row r="12" spans="1:7">
      <c r="A12" s="6">
        <f t="shared" si="0"/>
        <v>10</v>
      </c>
      <c r="B12" s="7" t="s">
        <v>28</v>
      </c>
      <c r="C12" s="7" t="s">
        <v>29</v>
      </c>
      <c r="D12" s="7"/>
      <c r="E12" s="8">
        <v>10</v>
      </c>
      <c r="F12" s="8">
        <v>6</v>
      </c>
      <c r="G12" s="9">
        <f t="shared" si="1"/>
        <v>60</v>
      </c>
    </row>
    <row r="13" ht="169.7" spans="1:7">
      <c r="A13" s="6">
        <f t="shared" si="0"/>
        <v>11</v>
      </c>
      <c r="B13" s="7" t="s">
        <v>30</v>
      </c>
      <c r="C13" s="7" t="str">
        <f>_xlfn.DISPIMG("ID_DFF9E9D10FCC4568ABFFE626D1F9318D",1)</f>
        <v>=DISPIMG("ID_DFF9E9D10FCC4568ABFFE626D1F9318D",1)</v>
      </c>
      <c r="D13" s="7" t="s">
        <v>10</v>
      </c>
      <c r="E13" s="8">
        <v>1300</v>
      </c>
      <c r="F13" s="8">
        <v>5.5</v>
      </c>
      <c r="G13" s="9">
        <f t="shared" si="1"/>
        <v>7150</v>
      </c>
    </row>
    <row r="14" spans="1:7">
      <c r="A14" s="6">
        <f t="shared" si="0"/>
        <v>12</v>
      </c>
      <c r="B14" s="7" t="s">
        <v>31</v>
      </c>
      <c r="C14" s="7" t="s">
        <v>32</v>
      </c>
      <c r="D14" s="7" t="s">
        <v>10</v>
      </c>
      <c r="E14" s="8">
        <v>320</v>
      </c>
      <c r="F14" s="8">
        <v>10</v>
      </c>
      <c r="G14" s="9">
        <f t="shared" si="1"/>
        <v>3200</v>
      </c>
    </row>
    <row r="15" ht="169.7" spans="1:7">
      <c r="A15" s="6">
        <f t="shared" si="0"/>
        <v>13</v>
      </c>
      <c r="B15" s="7" t="s">
        <v>33</v>
      </c>
      <c r="C15" s="7" t="str">
        <f>_xlfn.DISPIMG("ID_FA764A785F044E028878DA8C42385658",1)</f>
        <v>=DISPIMG("ID_FA764A785F044E028878DA8C42385658",1)</v>
      </c>
      <c r="D15" s="7" t="s">
        <v>10</v>
      </c>
      <c r="E15" s="8">
        <v>1250</v>
      </c>
      <c r="F15" s="8">
        <v>3</v>
      </c>
      <c r="G15" s="9">
        <f t="shared" si="1"/>
        <v>3750</v>
      </c>
    </row>
    <row r="16" spans="1:7">
      <c r="A16" s="6">
        <f t="shared" si="0"/>
        <v>14</v>
      </c>
      <c r="B16" s="7" t="s">
        <v>34</v>
      </c>
      <c r="C16" s="7" t="s">
        <v>9</v>
      </c>
      <c r="D16" s="7" t="s">
        <v>15</v>
      </c>
      <c r="E16" s="8">
        <v>10</v>
      </c>
      <c r="F16" s="8">
        <v>6</v>
      </c>
      <c r="G16" s="9">
        <f t="shared" si="1"/>
        <v>60</v>
      </c>
    </row>
    <row r="17" spans="1:7">
      <c r="A17" s="6">
        <f t="shared" si="0"/>
        <v>15</v>
      </c>
      <c r="B17" s="7" t="s">
        <v>35</v>
      </c>
      <c r="C17" s="7" t="s">
        <v>36</v>
      </c>
      <c r="D17" s="7" t="s">
        <v>15</v>
      </c>
      <c r="E17" s="8">
        <v>120</v>
      </c>
      <c r="F17" s="8">
        <v>16</v>
      </c>
      <c r="G17" s="9">
        <f t="shared" si="1"/>
        <v>1920</v>
      </c>
    </row>
    <row r="18" ht="254.6" spans="1:7">
      <c r="A18" s="6">
        <f t="shared" si="0"/>
        <v>16</v>
      </c>
      <c r="B18" s="7" t="s">
        <v>37</v>
      </c>
      <c r="C18" s="7" t="str">
        <f>_xlfn.DISPIMG("ID_8A05F787908D4748A0C17B8742C23B26",1)</f>
        <v>=DISPIMG("ID_8A05F787908D4748A0C17B8742C23B26",1)</v>
      </c>
      <c r="D18" s="7" t="s">
        <v>15</v>
      </c>
      <c r="E18" s="8">
        <v>10</v>
      </c>
      <c r="F18" s="8">
        <v>18</v>
      </c>
      <c r="G18" s="9">
        <f t="shared" si="1"/>
        <v>180</v>
      </c>
    </row>
    <row r="19" spans="1:7">
      <c r="A19" s="6">
        <f t="shared" si="0"/>
        <v>17</v>
      </c>
      <c r="B19" s="7" t="s">
        <v>38</v>
      </c>
      <c r="C19" s="7"/>
      <c r="D19" s="7" t="s">
        <v>18</v>
      </c>
      <c r="E19" s="8">
        <v>20</v>
      </c>
      <c r="F19" s="8">
        <v>5</v>
      </c>
      <c r="G19" s="9">
        <f t="shared" ref="G19:G35" si="2">PRODUCT(E19*F19)</f>
        <v>100</v>
      </c>
    </row>
    <row r="20" spans="1:7">
      <c r="A20" s="6">
        <f t="shared" si="0"/>
        <v>18</v>
      </c>
      <c r="B20" s="7" t="s">
        <v>39</v>
      </c>
      <c r="C20" s="7" t="s">
        <v>40</v>
      </c>
      <c r="D20" s="7" t="s">
        <v>41</v>
      </c>
      <c r="E20" s="8">
        <v>30</v>
      </c>
      <c r="F20" s="8">
        <v>1.5</v>
      </c>
      <c r="G20" s="9">
        <f t="shared" si="2"/>
        <v>45</v>
      </c>
    </row>
    <row r="21" ht="169.7" spans="1:7">
      <c r="A21" s="6">
        <f t="shared" si="0"/>
        <v>19</v>
      </c>
      <c r="B21" s="7" t="s">
        <v>42</v>
      </c>
      <c r="C21" s="7" t="str">
        <f>_xlfn.DISPIMG("ID_3C844FDD402A4838AE8E8F838D184321",1)</f>
        <v>=DISPIMG("ID_3C844FDD402A4838AE8E8F838D184321",1)</v>
      </c>
      <c r="D21" s="7" t="s">
        <v>18</v>
      </c>
      <c r="E21" s="8">
        <v>250</v>
      </c>
      <c r="F21" s="8">
        <v>15</v>
      </c>
      <c r="G21" s="9">
        <f t="shared" si="2"/>
        <v>3750</v>
      </c>
    </row>
    <row r="22" ht="169.7" spans="1:7">
      <c r="A22" s="6">
        <f t="shared" ref="A19:A35" si="3">ROW(A20)</f>
        <v>20</v>
      </c>
      <c r="B22" s="7" t="s">
        <v>43</v>
      </c>
      <c r="C22" s="7" t="str">
        <f>_xlfn.DISPIMG("ID_AF7913C10B274EB88B2D602085C9FB1C",1)</f>
        <v>=DISPIMG("ID_AF7913C10B274EB88B2D602085C9FB1C",1)</v>
      </c>
      <c r="D22" s="7" t="s">
        <v>15</v>
      </c>
      <c r="E22" s="8">
        <v>120</v>
      </c>
      <c r="F22" s="8">
        <v>5</v>
      </c>
      <c r="G22" s="9">
        <f t="shared" si="2"/>
        <v>600</v>
      </c>
    </row>
    <row r="23" spans="1:7">
      <c r="A23" s="6">
        <f t="shared" si="3"/>
        <v>21</v>
      </c>
      <c r="B23" s="7" t="s">
        <v>44</v>
      </c>
      <c r="C23" s="7" t="s">
        <v>45</v>
      </c>
      <c r="D23" s="7" t="s">
        <v>15</v>
      </c>
      <c r="E23" s="8">
        <v>20</v>
      </c>
      <c r="F23" s="8">
        <v>4.9</v>
      </c>
      <c r="G23" s="9">
        <f t="shared" si="2"/>
        <v>98</v>
      </c>
    </row>
    <row r="24" ht="144.9" spans="1:7">
      <c r="A24" s="6">
        <f t="shared" si="3"/>
        <v>22</v>
      </c>
      <c r="B24" s="7" t="s">
        <v>46</v>
      </c>
      <c r="C24" s="7" t="str">
        <f>_xlfn.DISPIMG("ID_53057405A2C045C49AA443CFFCE1616E",1)</f>
        <v>=DISPIMG("ID_53057405A2C045C49AA443CFFCE1616E",1)</v>
      </c>
      <c r="D24" s="7" t="s">
        <v>15</v>
      </c>
      <c r="E24" s="8">
        <v>1</v>
      </c>
      <c r="F24" s="8">
        <v>250</v>
      </c>
      <c r="G24" s="9">
        <f t="shared" si="2"/>
        <v>250</v>
      </c>
    </row>
    <row r="25" spans="1:7">
      <c r="A25" s="6">
        <f t="shared" si="3"/>
        <v>23</v>
      </c>
      <c r="B25" s="7" t="s">
        <v>47</v>
      </c>
      <c r="C25" s="7" t="s">
        <v>48</v>
      </c>
      <c r="D25" s="7" t="s">
        <v>24</v>
      </c>
      <c r="E25" s="8">
        <v>950</v>
      </c>
      <c r="F25" s="8">
        <v>4</v>
      </c>
      <c r="G25" s="9">
        <f t="shared" si="2"/>
        <v>3800</v>
      </c>
    </row>
    <row r="26" ht="169.7" spans="1:7">
      <c r="A26" s="6">
        <f t="shared" si="3"/>
        <v>24</v>
      </c>
      <c r="B26" s="7" t="s">
        <v>49</v>
      </c>
      <c r="C26" s="7" t="str">
        <f>_xlfn.DISPIMG("ID_92E347F732A849D2A9B9C6B3E99283A0",1)</f>
        <v>=DISPIMG("ID_92E347F732A849D2A9B9C6B3E99283A0",1)</v>
      </c>
      <c r="D26" s="7" t="s">
        <v>18</v>
      </c>
      <c r="E26" s="8">
        <v>50</v>
      </c>
      <c r="F26" s="8">
        <v>5.5</v>
      </c>
      <c r="G26" s="9">
        <f t="shared" si="2"/>
        <v>275</v>
      </c>
    </row>
    <row r="27" ht="169.7" spans="1:7">
      <c r="A27" s="6">
        <f t="shared" si="3"/>
        <v>25</v>
      </c>
      <c r="B27" s="7" t="s">
        <v>50</v>
      </c>
      <c r="C27" s="7" t="str">
        <f>_xlfn.DISPIMG("ID_BC08E77D8F3843FD95F0FAF0B1416C92",1)</f>
        <v>=DISPIMG("ID_BC08E77D8F3843FD95F0FAF0B1416C92",1)</v>
      </c>
      <c r="D27" s="7" t="s">
        <v>10</v>
      </c>
      <c r="E27" s="8">
        <v>300</v>
      </c>
      <c r="F27" s="8">
        <v>4</v>
      </c>
      <c r="G27" s="9">
        <f t="shared" si="2"/>
        <v>1200</v>
      </c>
    </row>
    <row r="28" spans="1:7">
      <c r="A28" s="6">
        <f t="shared" si="3"/>
        <v>26</v>
      </c>
      <c r="B28" s="7" t="s">
        <v>51</v>
      </c>
      <c r="C28" s="7" t="s">
        <v>52</v>
      </c>
      <c r="D28" s="7" t="s">
        <v>15</v>
      </c>
      <c r="E28" s="8">
        <v>20</v>
      </c>
      <c r="F28" s="8">
        <v>178</v>
      </c>
      <c r="G28" s="9">
        <f t="shared" si="2"/>
        <v>3560</v>
      </c>
    </row>
    <row r="29" spans="1:7">
      <c r="A29" s="6">
        <f t="shared" si="3"/>
        <v>27</v>
      </c>
      <c r="B29" s="7" t="s">
        <v>53</v>
      </c>
      <c r="C29" s="7" t="s">
        <v>54</v>
      </c>
      <c r="D29" s="7"/>
      <c r="E29" s="8">
        <v>10</v>
      </c>
      <c r="F29" s="8">
        <v>9</v>
      </c>
      <c r="G29" s="9">
        <f t="shared" si="2"/>
        <v>90</v>
      </c>
    </row>
    <row r="30" spans="1:7">
      <c r="A30" s="6">
        <f t="shared" si="3"/>
        <v>28</v>
      </c>
      <c r="B30" s="7" t="s">
        <v>55</v>
      </c>
      <c r="C30" s="7" t="s">
        <v>56</v>
      </c>
      <c r="D30" s="7"/>
      <c r="E30" s="8">
        <v>100</v>
      </c>
      <c r="F30" s="8">
        <v>15</v>
      </c>
      <c r="G30" s="9">
        <f t="shared" si="2"/>
        <v>1500</v>
      </c>
    </row>
    <row r="31" spans="1:7">
      <c r="A31" s="6">
        <f t="shared" si="3"/>
        <v>29</v>
      </c>
      <c r="B31" s="7" t="s">
        <v>57</v>
      </c>
      <c r="C31" s="7"/>
      <c r="D31" s="7" t="s">
        <v>15</v>
      </c>
      <c r="E31" s="8">
        <v>850</v>
      </c>
      <c r="F31" s="8">
        <v>1</v>
      </c>
      <c r="G31" s="9">
        <f t="shared" si="2"/>
        <v>850</v>
      </c>
    </row>
    <row r="32" spans="1:7">
      <c r="A32" s="6">
        <f t="shared" si="3"/>
        <v>30</v>
      </c>
      <c r="B32" s="7" t="s">
        <v>58</v>
      </c>
      <c r="C32" s="7" t="s">
        <v>59</v>
      </c>
      <c r="D32" s="7" t="s">
        <v>24</v>
      </c>
      <c r="E32" s="8">
        <v>300</v>
      </c>
      <c r="F32" s="8">
        <v>1.5</v>
      </c>
      <c r="G32" s="9">
        <f t="shared" si="2"/>
        <v>450</v>
      </c>
    </row>
    <row r="33" spans="1:7">
      <c r="A33" s="6">
        <f t="shared" si="3"/>
        <v>31</v>
      </c>
      <c r="B33" s="7" t="s">
        <v>60</v>
      </c>
      <c r="C33" s="7"/>
      <c r="D33" s="7" t="s">
        <v>18</v>
      </c>
      <c r="E33" s="8">
        <v>20</v>
      </c>
      <c r="F33" s="8">
        <v>9.5</v>
      </c>
      <c r="G33" s="9">
        <f t="shared" si="2"/>
        <v>190</v>
      </c>
    </row>
    <row r="34" spans="1:7">
      <c r="A34" s="6">
        <v>33</v>
      </c>
      <c r="B34" s="7" t="s">
        <v>61</v>
      </c>
      <c r="C34" s="7"/>
      <c r="D34" s="7" t="s">
        <v>18</v>
      </c>
      <c r="E34" s="8">
        <v>50</v>
      </c>
      <c r="F34" s="8">
        <v>4.5</v>
      </c>
      <c r="G34" s="9">
        <f t="shared" si="2"/>
        <v>225</v>
      </c>
    </row>
    <row r="35" spans="1:7">
      <c r="A35" s="6">
        <f t="shared" si="3"/>
        <v>33</v>
      </c>
      <c r="B35" s="7" t="s">
        <v>62</v>
      </c>
      <c r="C35" s="7" t="s">
        <v>63</v>
      </c>
      <c r="D35" s="7" t="s">
        <v>15</v>
      </c>
      <c r="E35" s="8">
        <v>5</v>
      </c>
      <c r="F35" s="8">
        <v>5.3</v>
      </c>
      <c r="G35" s="9">
        <f t="shared" si="2"/>
        <v>26.5</v>
      </c>
    </row>
    <row r="36" ht="20.25" spans="1:7">
      <c r="A36" s="5" t="s">
        <v>7</v>
      </c>
      <c r="B36" s="10"/>
      <c r="C36" s="10"/>
      <c r="D36" s="10"/>
      <c r="E36" s="11"/>
      <c r="F36" s="11"/>
      <c r="G36" s="9">
        <f>SUM(G3:G35)</f>
        <v>51558.9</v>
      </c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飞机</cp:lastModifiedBy>
  <dcterms:created xsi:type="dcterms:W3CDTF">2023-05-12T11:15:00Z</dcterms:created>
  <dcterms:modified xsi:type="dcterms:W3CDTF">2025-07-24T00:34:53Z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036E256D3BFF468BAA44587D3083CFA3_13</vt:lpwstr>
  </property>
</Properties>
</file>